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主线" sheetId="1" r:id="rId1"/>
    <sheet name="连接线" sheetId="2" r:id="rId2"/>
    <sheet name="Sheet3" sheetId="3" r:id="rId3"/>
  </sheets>
  <definedNames>
    <definedName name="_xlnm.Print_Titles" localSheetId="0">主线!$1:$3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<sst xmlns="http://schemas.openxmlformats.org/spreadsheetml/2006/main" count="355" uniqueCount="107">
  <si>
    <t>国道209线吕梁新城区段公路（城市快速路）主线桩号表</t>
  </si>
  <si>
    <t>路线代码</t>
  </si>
  <si>
    <t>路线
名称</t>
  </si>
  <si>
    <t>路段起止名称</t>
  </si>
  <si>
    <t>路段起止桩号</t>
  </si>
  <si>
    <t>里程</t>
  </si>
  <si>
    <t>路段基本属性</t>
  </si>
  <si>
    <t>修建改建</t>
  </si>
  <si>
    <t>路线
编号</t>
  </si>
  <si>
    <t>所在行
政区划
代码</t>
  </si>
  <si>
    <t>起点
名称</t>
  </si>
  <si>
    <t>止点
名称</t>
  </si>
  <si>
    <t>起点
桩号</t>
  </si>
  <si>
    <t>止点
桩号</t>
  </si>
  <si>
    <t>技术
等级</t>
  </si>
  <si>
    <t>是否
一幅
高速</t>
  </si>
  <si>
    <t>车道
数量</t>
  </si>
  <si>
    <t>层面类型</t>
  </si>
  <si>
    <t>路基
宽度</t>
  </si>
  <si>
    <t>路面
宽度</t>
  </si>
  <si>
    <t>面层
厚度
（厘米）</t>
  </si>
  <si>
    <t>设计
时速</t>
  </si>
  <si>
    <t>修建
年度</t>
  </si>
  <si>
    <t>改建
年度</t>
  </si>
  <si>
    <t>国道209线
吕梁新城区
段公路
（城市快速路）</t>
  </si>
  <si>
    <t>苏北线</t>
  </si>
  <si>
    <t>赵庄村</t>
  </si>
  <si>
    <t>XK869+350</t>
  </si>
  <si>
    <t>XK869+950</t>
  </si>
  <si>
    <t>一级</t>
  </si>
  <si>
    <t>否</t>
  </si>
  <si>
    <t>沥青混凝土</t>
  </si>
  <si>
    <t>东沟村</t>
  </si>
  <si>
    <t>XK872+511</t>
  </si>
  <si>
    <t>糜家塔村</t>
  </si>
  <si>
    <t>XK873+300</t>
  </si>
  <si>
    <t>高家庄村</t>
  </si>
  <si>
    <t>XK876+935</t>
  </si>
  <si>
    <t>横沟村</t>
  </si>
  <si>
    <t>XK879+294</t>
  </si>
  <si>
    <t>东旺坪村</t>
  </si>
  <si>
    <t>XK880+834</t>
  </si>
  <si>
    <t>田家坡村</t>
  </si>
  <si>
    <t>XK883+534</t>
  </si>
  <si>
    <t>兴隆湾村</t>
  </si>
  <si>
    <t>XK887+841</t>
  </si>
  <si>
    <t>韩庄村</t>
  </si>
  <si>
    <t>XK892+333</t>
  </si>
  <si>
    <t>镇南村</t>
  </si>
  <si>
    <t>XK896+660</t>
  </si>
  <si>
    <t>新庄村</t>
  </si>
  <si>
    <t>XK897+160</t>
  </si>
  <si>
    <t>新洞上村</t>
  </si>
  <si>
    <t>XK901+490</t>
  </si>
  <si>
    <t>任家沟</t>
  </si>
  <si>
    <t>XK907+410</t>
  </si>
  <si>
    <t>阳坡村</t>
  </si>
  <si>
    <t>XK908+760</t>
  </si>
  <si>
    <t>丰义村</t>
  </si>
  <si>
    <t>XK910+685</t>
  </si>
  <si>
    <t>回龙塔村</t>
  </si>
  <si>
    <t>XK912+180</t>
  </si>
  <si>
    <t>信义村</t>
  </si>
  <si>
    <t>XK913+160</t>
  </si>
  <si>
    <t>后石村</t>
  </si>
  <si>
    <t>XK914+260</t>
  </si>
  <si>
    <t>阳石村</t>
  </si>
  <si>
    <t>XK915+900</t>
  </si>
  <si>
    <t>车家湾村</t>
  </si>
  <si>
    <t>XK918+205</t>
  </si>
  <si>
    <t>上楼桥村</t>
  </si>
  <si>
    <t>XK920+560</t>
  </si>
  <si>
    <t>义居村</t>
  </si>
  <si>
    <t>XK921+825</t>
  </si>
  <si>
    <t>唐则墕村</t>
  </si>
  <si>
    <t>XK924+615</t>
  </si>
  <si>
    <t>罗家峁村</t>
  </si>
  <si>
    <t>XK927+955</t>
  </si>
  <si>
    <t>国道209线吕梁新城区段公路（城市快速路）连接线桩号表</t>
  </si>
  <si>
    <t>国道209线
吕梁新城区
段公路
（城市快速路）连接线</t>
  </si>
  <si>
    <t>LK0+000</t>
  </si>
  <si>
    <t>LK0+980</t>
  </si>
  <si>
    <t>二级</t>
  </si>
  <si>
    <t>安上村</t>
  </si>
  <si>
    <t>LK1+200</t>
  </si>
  <si>
    <t>圪针湾</t>
  </si>
  <si>
    <t>LK2+910</t>
  </si>
  <si>
    <t>LK3+475</t>
  </si>
  <si>
    <t>吉家庄村</t>
  </si>
  <si>
    <t>LK3+570</t>
  </si>
  <si>
    <t>花家坡村</t>
  </si>
  <si>
    <t>LK5+517</t>
  </si>
  <si>
    <t>峪口村</t>
  </si>
  <si>
    <t>LK7+184</t>
  </si>
  <si>
    <t>郝家墕</t>
  </si>
  <si>
    <t>LK10+130</t>
  </si>
  <si>
    <t>黄家沟</t>
  </si>
  <si>
    <t>LK11+370</t>
  </si>
  <si>
    <t>LK11+550</t>
  </si>
  <si>
    <t>邓家塔村</t>
  </si>
  <si>
    <t>LK11+830</t>
  </si>
  <si>
    <t>黄家坡村</t>
  </si>
  <si>
    <t>LK13+230</t>
  </si>
  <si>
    <t>张家庄村</t>
  </si>
  <si>
    <t>LK14+770</t>
  </si>
  <si>
    <t>琵琶耳村</t>
  </si>
  <si>
    <t>LK16+073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</si>
</sst>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7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8">
      <alignment vertical="center"/>
    </xf>
    <xf numFmtId="0" fontId="9" fillId="0" borderId="8">
      <alignment vertical="center"/>
    </xf>
    <xf numFmtId="0" fontId="10" fillId="0" borderId="9">
      <alignment vertical="center"/>
    </xf>
    <xf numFmtId="0" fontId="10" fillId="0" borderId="0">
      <alignment vertical="center"/>
    </xf>
    <xf numFmtId="0" fontId="11" fillId="3" borderId="10">
      <alignment vertical="center"/>
    </xf>
    <xf numFmtId="0" fontId="12" fillId="4" borderId="11">
      <alignment vertical="center"/>
    </xf>
    <xf numFmtId="0" fontId="13" fillId="4" borderId="10">
      <alignment vertical="center"/>
    </xf>
    <xf numFmtId="0" fontId="14" fillId="5" borderId="12">
      <alignment vertical="center"/>
    </xf>
    <xf numFmtId="0" fontId="15" fillId="0" borderId="13">
      <alignment vertical="center"/>
    </xf>
    <xf numFmtId="0" fontId="16" fillId="0" borderId="14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27"/>
  <sheetViews>
    <sheetView zoomScale="115" zoomScaleNormal="115" workbookViewId="0">
      <selection activeCell="E27" sqref="E27"/>
    </sheetView>
  </sheetViews>
  <sheetFormatPr defaultColWidth="7.63333333333333" defaultRowHeight="30" customHeight="1"/>
  <cols>
    <col min="1" max="1" width="14.9916666666667" style="10" customWidth="1"/>
    <col min="2" max="2" width="7.63333333333333" style="10" customWidth="1"/>
    <col min="3" max="3" width="7.81666666666667" style="10" customWidth="1"/>
    <col min="4" max="4" width="9.56666666666667" style="10" customWidth="1"/>
    <col min="5" max="5" width="9.34166666666667" style="10" customWidth="1"/>
    <col min="6" max="7" width="9.88333333333333" style="10" customWidth="1"/>
    <col min="8" max="8" width="7.63333333333333" style="10" customWidth="1"/>
    <col min="9" max="11" width="4.63333333333333" style="10" customWidth="1"/>
    <col min="12" max="13" width="7.63333333333333" style="10" customWidth="1"/>
    <col min="14" max="14" width="6.19166666666667" style="10" customWidth="1"/>
    <col min="15" max="15" width="9.025" style="10" customWidth="1"/>
    <col min="16" max="16" width="5.65" style="10" customWidth="1"/>
    <col min="17" max="17" width="6.30833333333333" style="10" customWidth="1"/>
    <col min="18" max="18" width="6.19166666666667" style="10" customWidth="1"/>
    <col min="19" max="16384" width="7.63333333333333" style="10" customWidth="1"/>
  </cols>
  <sheetData>
    <row r="1" ht="31" customHeight="1" spans="1:18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33" customHeight="1" spans="1:18">
      <c r="A2" s="4" t="s">
        <v>1</v>
      </c>
      <c r="B2" s="4"/>
      <c r="C2" s="4" t="s">
        <v>2</v>
      </c>
      <c r="D2" s="4" t="s">
        <v>3</v>
      </c>
      <c r="E2" s="4"/>
      <c r="F2" s="4" t="s">
        <v>4</v>
      </c>
      <c r="G2" s="4"/>
      <c r="H2" s="4" t="s">
        <v>5</v>
      </c>
      <c r="I2" s="4" t="s">
        <v>6</v>
      </c>
      <c r="J2" s="4"/>
      <c r="K2" s="4"/>
      <c r="L2" s="4"/>
      <c r="M2" s="4"/>
      <c r="N2" s="4"/>
      <c r="O2" s="4"/>
      <c r="P2" s="4"/>
      <c r="Q2" s="12" t="s">
        <v>7</v>
      </c>
      <c r="R2" s="13"/>
    </row>
    <row r="3" ht="89" customHeight="1" spans="1:18">
      <c r="A3" s="4" t="s">
        <v>8</v>
      </c>
      <c r="B3" s="4" t="s">
        <v>9</v>
      </c>
      <c r="C3" s="4"/>
      <c r="D3" s="4" t="s">
        <v>10</v>
      </c>
      <c r="E3" s="4" t="s">
        <v>11</v>
      </c>
      <c r="F3" s="4" t="s">
        <v>12</v>
      </c>
      <c r="G3" s="4" t="s">
        <v>13</v>
      </c>
      <c r="H3" s="4"/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4" t="s">
        <v>22</v>
      </c>
      <c r="R3" s="4" t="s">
        <v>23</v>
      </c>
    </row>
    <row r="4" customHeight="1" spans="1:18">
      <c r="A4" s="5" t="s">
        <v>24</v>
      </c>
      <c r="B4" s="7">
        <v>141128</v>
      </c>
      <c r="C4" s="7" t="s">
        <v>25</v>
      </c>
      <c r="D4" s="7" t="s">
        <v>26</v>
      </c>
      <c r="E4" s="7" t="s">
        <v>26</v>
      </c>
      <c r="F4" s="7" t="s">
        <v>27</v>
      </c>
      <c r="G4" s="7" t="s">
        <v>28</v>
      </c>
      <c r="H4" s="7">
        <v>0.6</v>
      </c>
      <c r="I4" s="7" t="s">
        <v>29</v>
      </c>
      <c r="J4" s="7" t="s">
        <v>30</v>
      </c>
      <c r="K4" s="7">
        <v>4</v>
      </c>
      <c r="L4" s="7" t="s">
        <v>31</v>
      </c>
      <c r="M4" s="7">
        <v>25.5</v>
      </c>
      <c r="N4" s="7">
        <v>22</v>
      </c>
      <c r="O4" s="7">
        <v>20</v>
      </c>
      <c r="P4" s="7">
        <v>80</v>
      </c>
      <c r="Q4" s="6">
        <v>2019</v>
      </c>
      <c r="R4" s="6">
        <v>2019</v>
      </c>
    </row>
    <row r="5" s="10" customFormat="1" customHeight="1" spans="1:18">
      <c r="A5" s="8"/>
      <c r="B5" s="7">
        <v>141128</v>
      </c>
      <c r="C5" s="7" t="s">
        <v>25</v>
      </c>
      <c r="D5" s="7" t="s">
        <v>26</v>
      </c>
      <c r="E5" s="7" t="s">
        <v>32</v>
      </c>
      <c r="F5" s="7" t="s">
        <v>28</v>
      </c>
      <c r="G5" s="7" t="s">
        <v>33</v>
      </c>
      <c r="H5" s="7">
        <f>872.511-869.95</f>
        <v>2.56099999999992</v>
      </c>
      <c r="I5" s="7" t="s">
        <v>29</v>
      </c>
      <c r="J5" s="7" t="s">
        <v>30</v>
      </c>
      <c r="K5" s="7">
        <v>4</v>
      </c>
      <c r="L5" s="7" t="s">
        <v>31</v>
      </c>
      <c r="M5" s="7">
        <v>25.5</v>
      </c>
      <c r="N5" s="7">
        <v>22</v>
      </c>
      <c r="O5" s="7">
        <v>20</v>
      </c>
      <c r="P5" s="7">
        <v>80</v>
      </c>
      <c r="Q5" s="6">
        <v>2019</v>
      </c>
      <c r="R5" s="6">
        <v>2019</v>
      </c>
    </row>
    <row r="6" s="10" customFormat="1" customHeight="1" spans="1:18">
      <c r="A6" s="8"/>
      <c r="B6" s="7">
        <v>141128</v>
      </c>
      <c r="C6" s="7" t="s">
        <v>25</v>
      </c>
      <c r="D6" s="7" t="s">
        <v>32</v>
      </c>
      <c r="E6" s="7" t="s">
        <v>34</v>
      </c>
      <c r="F6" s="7" t="s">
        <v>33</v>
      </c>
      <c r="G6" s="7" t="s">
        <v>35</v>
      </c>
      <c r="H6" s="7">
        <f>873.3-872.511</f>
        <v>0.788999999999987</v>
      </c>
      <c r="I6" s="7" t="s">
        <v>29</v>
      </c>
      <c r="J6" s="7" t="s">
        <v>30</v>
      </c>
      <c r="K6" s="7">
        <v>4</v>
      </c>
      <c r="L6" s="7" t="s">
        <v>31</v>
      </c>
      <c r="M6" s="7">
        <v>25.5</v>
      </c>
      <c r="N6" s="7">
        <v>22</v>
      </c>
      <c r="O6" s="7">
        <v>20</v>
      </c>
      <c r="P6" s="7">
        <v>80</v>
      </c>
      <c r="Q6" s="6">
        <v>2019</v>
      </c>
      <c r="R6" s="6">
        <v>2019</v>
      </c>
    </row>
    <row r="7" s="10" customFormat="1" customHeight="1" spans="1:18">
      <c r="A7" s="8"/>
      <c r="B7" s="7">
        <v>141128</v>
      </c>
      <c r="C7" s="7" t="s">
        <v>25</v>
      </c>
      <c r="D7" s="7" t="s">
        <v>34</v>
      </c>
      <c r="E7" s="7" t="s">
        <v>36</v>
      </c>
      <c r="F7" s="7" t="s">
        <v>35</v>
      </c>
      <c r="G7" s="7" t="s">
        <v>37</v>
      </c>
      <c r="H7" s="7">
        <f>876.935-873.3</f>
        <v>3.63499999999999</v>
      </c>
      <c r="I7" s="7" t="s">
        <v>29</v>
      </c>
      <c r="J7" s="7" t="s">
        <v>30</v>
      </c>
      <c r="K7" s="7">
        <v>4</v>
      </c>
      <c r="L7" s="7" t="s">
        <v>31</v>
      </c>
      <c r="M7" s="7">
        <v>25.5</v>
      </c>
      <c r="N7" s="7">
        <v>22</v>
      </c>
      <c r="O7" s="7">
        <v>20</v>
      </c>
      <c r="P7" s="7">
        <v>80</v>
      </c>
      <c r="Q7" s="6">
        <v>2019</v>
      </c>
      <c r="R7" s="6">
        <v>2019</v>
      </c>
    </row>
    <row r="8" s="10" customFormat="1" customHeight="1" spans="1:18">
      <c r="A8" s="8"/>
      <c r="B8" s="7">
        <v>141128</v>
      </c>
      <c r="C8" s="7" t="s">
        <v>25</v>
      </c>
      <c r="D8" s="7" t="s">
        <v>36</v>
      </c>
      <c r="E8" s="7" t="s">
        <v>38</v>
      </c>
      <c r="F8" s="7" t="s">
        <v>37</v>
      </c>
      <c r="G8" s="7" t="s">
        <v>39</v>
      </c>
      <c r="H8" s="7">
        <f>879.294-876.935</f>
        <v>2.35900000000004</v>
      </c>
      <c r="I8" s="7" t="s">
        <v>29</v>
      </c>
      <c r="J8" s="7" t="s">
        <v>30</v>
      </c>
      <c r="K8" s="7">
        <v>4</v>
      </c>
      <c r="L8" s="7" t="s">
        <v>31</v>
      </c>
      <c r="M8" s="7">
        <v>25.5</v>
      </c>
      <c r="N8" s="7">
        <v>22</v>
      </c>
      <c r="O8" s="7">
        <v>20</v>
      </c>
      <c r="P8" s="7">
        <v>80</v>
      </c>
      <c r="Q8" s="6">
        <v>2019</v>
      </c>
      <c r="R8" s="6">
        <v>2019</v>
      </c>
    </row>
    <row r="9" s="10" customFormat="1" customHeight="1" spans="1:18">
      <c r="A9" s="8"/>
      <c r="B9" s="7">
        <v>141128</v>
      </c>
      <c r="C9" s="7" t="s">
        <v>25</v>
      </c>
      <c r="D9" s="7" t="s">
        <v>38</v>
      </c>
      <c r="E9" s="7" t="s">
        <v>40</v>
      </c>
      <c r="F9" s="7" t="s">
        <v>39</v>
      </c>
      <c r="G9" s="7" t="s">
        <v>41</v>
      </c>
      <c r="H9" s="7">
        <f>880.834-879.294</f>
        <v>1.53999999999996</v>
      </c>
      <c r="I9" s="7" t="s">
        <v>29</v>
      </c>
      <c r="J9" s="7" t="s">
        <v>30</v>
      </c>
      <c r="K9" s="7">
        <v>4</v>
      </c>
      <c r="L9" s="7" t="s">
        <v>31</v>
      </c>
      <c r="M9" s="7">
        <v>25.5</v>
      </c>
      <c r="N9" s="7">
        <v>22</v>
      </c>
      <c r="O9" s="7">
        <v>20</v>
      </c>
      <c r="P9" s="7">
        <v>80</v>
      </c>
      <c r="Q9" s="6">
        <v>2019</v>
      </c>
      <c r="R9" s="6">
        <v>2019</v>
      </c>
    </row>
    <row r="10" s="10" customFormat="1" customHeight="1" spans="1:18">
      <c r="A10" s="8"/>
      <c r="B10" s="7">
        <v>141128</v>
      </c>
      <c r="C10" s="7" t="s">
        <v>25</v>
      </c>
      <c r="D10" s="7" t="s">
        <v>40</v>
      </c>
      <c r="E10" s="7" t="s">
        <v>42</v>
      </c>
      <c r="F10" s="7" t="s">
        <v>41</v>
      </c>
      <c r="G10" s="7" t="s">
        <v>43</v>
      </c>
      <c r="H10" s="7">
        <f>883.534-880.834</f>
        <v>2.70000000000005</v>
      </c>
      <c r="I10" s="7" t="s">
        <v>29</v>
      </c>
      <c r="J10" s="7" t="s">
        <v>30</v>
      </c>
      <c r="K10" s="7">
        <v>4</v>
      </c>
      <c r="L10" s="7" t="s">
        <v>31</v>
      </c>
      <c r="M10" s="7">
        <v>25.5</v>
      </c>
      <c r="N10" s="7">
        <v>22</v>
      </c>
      <c r="O10" s="7">
        <v>20</v>
      </c>
      <c r="P10" s="7">
        <v>80</v>
      </c>
      <c r="Q10" s="6">
        <v>2019</v>
      </c>
      <c r="R10" s="6">
        <v>2019</v>
      </c>
    </row>
    <row r="11" s="10" customFormat="1" customHeight="1" spans="1:18">
      <c r="A11" s="8"/>
      <c r="B11" s="7">
        <v>141128</v>
      </c>
      <c r="C11" s="7" t="s">
        <v>25</v>
      </c>
      <c r="D11" s="7" t="s">
        <v>42</v>
      </c>
      <c r="E11" s="7" t="s">
        <v>44</v>
      </c>
      <c r="F11" s="7" t="s">
        <v>43</v>
      </c>
      <c r="G11" s="7" t="s">
        <v>45</v>
      </c>
      <c r="H11" s="7">
        <f>887.841-883.534</f>
        <v>4.30700000000002</v>
      </c>
      <c r="I11" s="7" t="s">
        <v>29</v>
      </c>
      <c r="J11" s="7" t="s">
        <v>30</v>
      </c>
      <c r="K11" s="7">
        <v>4</v>
      </c>
      <c r="L11" s="7" t="s">
        <v>31</v>
      </c>
      <c r="M11" s="7">
        <v>25.5</v>
      </c>
      <c r="N11" s="7">
        <v>22</v>
      </c>
      <c r="O11" s="7">
        <v>20</v>
      </c>
      <c r="P11" s="7">
        <v>80</v>
      </c>
      <c r="Q11" s="6">
        <v>2019</v>
      </c>
      <c r="R11" s="6">
        <v>2019</v>
      </c>
    </row>
    <row r="12" s="10" customFormat="1" customHeight="1" spans="1:18">
      <c r="A12" s="8"/>
      <c r="B12" s="7">
        <v>141128</v>
      </c>
      <c r="C12" s="7" t="s">
        <v>25</v>
      </c>
      <c r="D12" s="7" t="s">
        <v>44</v>
      </c>
      <c r="E12" s="7" t="s">
        <v>46</v>
      </c>
      <c r="F12" s="7" t="s">
        <v>45</v>
      </c>
      <c r="G12" s="7" t="s">
        <v>47</v>
      </c>
      <c r="H12" s="7">
        <f>892.333-887.841</f>
        <v>4.49199999999996</v>
      </c>
      <c r="I12" s="7" t="s">
        <v>29</v>
      </c>
      <c r="J12" s="7" t="s">
        <v>30</v>
      </c>
      <c r="K12" s="7">
        <v>4</v>
      </c>
      <c r="L12" s="7" t="s">
        <v>31</v>
      </c>
      <c r="M12" s="7">
        <v>25.5</v>
      </c>
      <c r="N12" s="7">
        <v>22</v>
      </c>
      <c r="O12" s="7">
        <v>20</v>
      </c>
      <c r="P12" s="7">
        <v>80</v>
      </c>
      <c r="Q12" s="6">
        <v>2019</v>
      </c>
      <c r="R12" s="6">
        <v>2019</v>
      </c>
    </row>
    <row r="13" s="10" customFormat="1" customHeight="1" spans="1:18">
      <c r="A13" s="8"/>
      <c r="B13" s="7">
        <v>141128</v>
      </c>
      <c r="C13" s="7" t="s">
        <v>25</v>
      </c>
      <c r="D13" s="7" t="s">
        <v>46</v>
      </c>
      <c r="E13" s="7" t="s">
        <v>48</v>
      </c>
      <c r="F13" s="7" t="s">
        <v>47</v>
      </c>
      <c r="G13" s="7" t="s">
        <v>49</v>
      </c>
      <c r="H13" s="7">
        <f>896.66-892.333</f>
        <v>4.327</v>
      </c>
      <c r="I13" s="7" t="s">
        <v>29</v>
      </c>
      <c r="J13" s="7" t="s">
        <v>30</v>
      </c>
      <c r="K13" s="7">
        <v>4</v>
      </c>
      <c r="L13" s="7" t="s">
        <v>31</v>
      </c>
      <c r="M13" s="7">
        <v>25.5</v>
      </c>
      <c r="N13" s="7">
        <v>22</v>
      </c>
      <c r="O13" s="7">
        <v>20</v>
      </c>
      <c r="P13" s="7">
        <v>80</v>
      </c>
      <c r="Q13" s="6">
        <v>2019</v>
      </c>
      <c r="R13" s="6">
        <v>2019</v>
      </c>
    </row>
    <row r="14" s="10" customFormat="1" customHeight="1" spans="1:18">
      <c r="A14" s="8"/>
      <c r="B14" s="7">
        <v>141128</v>
      </c>
      <c r="C14" s="7" t="s">
        <v>25</v>
      </c>
      <c r="D14" s="7" t="s">
        <v>48</v>
      </c>
      <c r="E14" s="7" t="s">
        <v>50</v>
      </c>
      <c r="F14" s="7" t="s">
        <v>49</v>
      </c>
      <c r="G14" s="7" t="s">
        <v>51</v>
      </c>
      <c r="H14" s="7">
        <f>897.16-896.66</f>
        <v>0.5</v>
      </c>
      <c r="I14" s="7" t="s">
        <v>29</v>
      </c>
      <c r="J14" s="7" t="s">
        <v>30</v>
      </c>
      <c r="K14" s="7">
        <v>4</v>
      </c>
      <c r="L14" s="7" t="s">
        <v>31</v>
      </c>
      <c r="M14" s="7">
        <v>25.5</v>
      </c>
      <c r="N14" s="7">
        <v>22</v>
      </c>
      <c r="O14" s="7">
        <v>20</v>
      </c>
      <c r="P14" s="7">
        <v>80</v>
      </c>
      <c r="Q14" s="6">
        <v>2019</v>
      </c>
      <c r="R14" s="6">
        <v>2019</v>
      </c>
    </row>
    <row r="15" s="10" customFormat="1" customHeight="1" spans="1:18">
      <c r="A15" s="9"/>
      <c r="B15" s="7">
        <v>141128</v>
      </c>
      <c r="C15" s="7" t="s">
        <v>25</v>
      </c>
      <c r="D15" s="7" t="s">
        <v>50</v>
      </c>
      <c r="E15" s="7" t="s">
        <v>52</v>
      </c>
      <c r="F15" s="7" t="s">
        <v>51</v>
      </c>
      <c r="G15" s="7" t="s">
        <v>53</v>
      </c>
      <c r="H15" s="7">
        <f>901.49-897.16</f>
        <v>4.33000000000004</v>
      </c>
      <c r="I15" s="7" t="s">
        <v>29</v>
      </c>
      <c r="J15" s="7" t="s">
        <v>30</v>
      </c>
      <c r="K15" s="7">
        <v>4</v>
      </c>
      <c r="L15" s="7" t="s">
        <v>31</v>
      </c>
      <c r="M15" s="7">
        <v>25.5</v>
      </c>
      <c r="N15" s="7">
        <v>22</v>
      </c>
      <c r="O15" s="7">
        <v>20</v>
      </c>
      <c r="P15" s="7">
        <v>80</v>
      </c>
      <c r="Q15" s="6">
        <v>2019</v>
      </c>
      <c r="R15" s="6">
        <v>2019</v>
      </c>
    </row>
    <row r="16" customHeight="1" spans="1:18">
      <c r="A16" s="5" t="s">
        <v>24</v>
      </c>
      <c r="B16" s="7">
        <v>141128</v>
      </c>
      <c r="C16" s="7" t="s">
        <v>25</v>
      </c>
      <c r="D16" s="7" t="s">
        <v>52</v>
      </c>
      <c r="E16" s="7" t="s">
        <v>54</v>
      </c>
      <c r="F16" s="7" t="s">
        <v>53</v>
      </c>
      <c r="G16" s="7" t="s">
        <v>55</v>
      </c>
      <c r="H16" s="7">
        <f>907.41-901.49</f>
        <v>5.91999999999996</v>
      </c>
      <c r="I16" s="7" t="s">
        <v>29</v>
      </c>
      <c r="J16" s="7" t="s">
        <v>30</v>
      </c>
      <c r="K16" s="7">
        <v>4</v>
      </c>
      <c r="L16" s="7" t="s">
        <v>31</v>
      </c>
      <c r="M16" s="7">
        <v>25.5</v>
      </c>
      <c r="N16" s="7">
        <v>22</v>
      </c>
      <c r="O16" s="7">
        <v>20</v>
      </c>
      <c r="P16" s="7">
        <v>80</v>
      </c>
      <c r="Q16" s="6">
        <v>2019</v>
      </c>
      <c r="R16" s="6">
        <v>2019</v>
      </c>
    </row>
    <row r="17" customHeight="1" spans="1:18">
      <c r="A17" s="8"/>
      <c r="B17" s="7">
        <v>141102</v>
      </c>
      <c r="C17" s="7" t="s">
        <v>25</v>
      </c>
      <c r="D17" s="7" t="s">
        <v>54</v>
      </c>
      <c r="E17" s="7" t="s">
        <v>56</v>
      </c>
      <c r="F17" s="7" t="s">
        <v>55</v>
      </c>
      <c r="G17" s="7" t="s">
        <v>57</v>
      </c>
      <c r="H17" s="7">
        <f>908.76-907.41</f>
        <v>1.35000000000002</v>
      </c>
      <c r="I17" s="7" t="s">
        <v>29</v>
      </c>
      <c r="J17" s="7" t="s">
        <v>30</v>
      </c>
      <c r="K17" s="7">
        <v>4</v>
      </c>
      <c r="L17" s="7" t="s">
        <v>31</v>
      </c>
      <c r="M17" s="7">
        <v>25.5</v>
      </c>
      <c r="N17" s="7">
        <v>22</v>
      </c>
      <c r="O17" s="7">
        <v>20</v>
      </c>
      <c r="P17" s="7">
        <v>80</v>
      </c>
      <c r="Q17" s="6">
        <v>2019</v>
      </c>
      <c r="R17" s="6">
        <v>2019</v>
      </c>
    </row>
    <row r="18" customHeight="1" spans="1:18">
      <c r="A18" s="8"/>
      <c r="B18" s="7">
        <v>141102</v>
      </c>
      <c r="C18" s="7" t="s">
        <v>25</v>
      </c>
      <c r="D18" s="7" t="s">
        <v>56</v>
      </c>
      <c r="E18" s="7" t="s">
        <v>58</v>
      </c>
      <c r="F18" s="7" t="s">
        <v>57</v>
      </c>
      <c r="G18" s="7" t="s">
        <v>59</v>
      </c>
      <c r="H18" s="7">
        <f>910.685-908.76</f>
        <v>1.92499999999995</v>
      </c>
      <c r="I18" s="7" t="s">
        <v>29</v>
      </c>
      <c r="J18" s="7" t="s">
        <v>30</v>
      </c>
      <c r="K18" s="7">
        <v>4</v>
      </c>
      <c r="L18" s="7" t="s">
        <v>31</v>
      </c>
      <c r="M18" s="7">
        <v>25.5</v>
      </c>
      <c r="N18" s="7">
        <v>22</v>
      </c>
      <c r="O18" s="7">
        <v>20</v>
      </c>
      <c r="P18" s="7">
        <v>80</v>
      </c>
      <c r="Q18" s="6">
        <v>2019</v>
      </c>
      <c r="R18" s="6">
        <v>2019</v>
      </c>
    </row>
    <row r="19" customHeight="1" spans="1:18">
      <c r="A19" s="8"/>
      <c r="B19" s="7">
        <v>141102</v>
      </c>
      <c r="C19" s="7" t="s">
        <v>25</v>
      </c>
      <c r="D19" s="7" t="s">
        <v>58</v>
      </c>
      <c r="E19" s="7" t="s">
        <v>60</v>
      </c>
      <c r="F19" s="7" t="s">
        <v>59</v>
      </c>
      <c r="G19" s="7" t="s">
        <v>61</v>
      </c>
      <c r="H19" s="7">
        <f>912.18-910.685</f>
        <v>1.495</v>
      </c>
      <c r="I19" s="7" t="s">
        <v>29</v>
      </c>
      <c r="J19" s="7" t="s">
        <v>30</v>
      </c>
      <c r="K19" s="7">
        <v>4</v>
      </c>
      <c r="L19" s="7" t="s">
        <v>31</v>
      </c>
      <c r="M19" s="7">
        <v>25.5</v>
      </c>
      <c r="N19" s="7">
        <v>22</v>
      </c>
      <c r="O19" s="7">
        <v>20</v>
      </c>
      <c r="P19" s="7">
        <v>80</v>
      </c>
      <c r="Q19" s="6">
        <v>2019</v>
      </c>
      <c r="R19" s="6">
        <v>2019</v>
      </c>
    </row>
    <row r="20" customHeight="1" spans="1:18">
      <c r="A20" s="8"/>
      <c r="B20" s="7">
        <v>141102</v>
      </c>
      <c r="C20" s="7" t="s">
        <v>25</v>
      </c>
      <c r="D20" s="7" t="s">
        <v>60</v>
      </c>
      <c r="E20" s="7" t="s">
        <v>62</v>
      </c>
      <c r="F20" s="7" t="s">
        <v>61</v>
      </c>
      <c r="G20" s="7" t="s">
        <v>63</v>
      </c>
      <c r="H20" s="7">
        <f>913.16-912.18</f>
        <v>0.980000000000018</v>
      </c>
      <c r="I20" s="7" t="s">
        <v>29</v>
      </c>
      <c r="J20" s="7" t="s">
        <v>30</v>
      </c>
      <c r="K20" s="7">
        <v>4</v>
      </c>
      <c r="L20" s="7" t="s">
        <v>31</v>
      </c>
      <c r="M20" s="7">
        <v>25.5</v>
      </c>
      <c r="N20" s="7">
        <v>22</v>
      </c>
      <c r="O20" s="7">
        <v>20</v>
      </c>
      <c r="P20" s="7">
        <v>80</v>
      </c>
      <c r="Q20" s="6">
        <v>2019</v>
      </c>
      <c r="R20" s="6">
        <v>2019</v>
      </c>
    </row>
    <row r="21" customHeight="1" spans="1:18">
      <c r="A21" s="8"/>
      <c r="B21" s="7">
        <v>141102</v>
      </c>
      <c r="C21" s="7" t="s">
        <v>25</v>
      </c>
      <c r="D21" s="7" t="s">
        <v>62</v>
      </c>
      <c r="E21" s="7" t="s">
        <v>64</v>
      </c>
      <c r="F21" s="7" t="s">
        <v>63</v>
      </c>
      <c r="G21" s="7" t="s">
        <v>65</v>
      </c>
      <c r="H21" s="7">
        <f>914.26-913.16</f>
        <v>1.10000000000002</v>
      </c>
      <c r="I21" s="7" t="s">
        <v>29</v>
      </c>
      <c r="J21" s="7" t="s">
        <v>30</v>
      </c>
      <c r="K21" s="7">
        <v>4</v>
      </c>
      <c r="L21" s="7" t="s">
        <v>31</v>
      </c>
      <c r="M21" s="7">
        <v>25.5</v>
      </c>
      <c r="N21" s="7">
        <v>22</v>
      </c>
      <c r="O21" s="7">
        <v>20</v>
      </c>
      <c r="P21" s="7">
        <v>80</v>
      </c>
      <c r="Q21" s="6">
        <v>2019</v>
      </c>
      <c r="R21" s="6">
        <v>2019</v>
      </c>
    </row>
    <row r="22" customHeight="1" spans="1:18">
      <c r="A22" s="8"/>
      <c r="B22" s="7">
        <v>141102</v>
      </c>
      <c r="C22" s="7" t="s">
        <v>25</v>
      </c>
      <c r="D22" s="7" t="s">
        <v>64</v>
      </c>
      <c r="E22" s="7" t="s">
        <v>66</v>
      </c>
      <c r="F22" s="7" t="s">
        <v>65</v>
      </c>
      <c r="G22" s="7" t="s">
        <v>67</v>
      </c>
      <c r="H22" s="7">
        <f>915.9-914.26</f>
        <v>1.63999999999999</v>
      </c>
      <c r="I22" s="7" t="s">
        <v>29</v>
      </c>
      <c r="J22" s="7" t="s">
        <v>30</v>
      </c>
      <c r="K22" s="7">
        <v>4</v>
      </c>
      <c r="L22" s="7" t="s">
        <v>31</v>
      </c>
      <c r="M22" s="7">
        <v>25.5</v>
      </c>
      <c r="N22" s="7">
        <v>22</v>
      </c>
      <c r="O22" s="7">
        <v>20</v>
      </c>
      <c r="P22" s="7">
        <v>80</v>
      </c>
      <c r="Q22" s="6">
        <v>2019</v>
      </c>
      <c r="R22" s="6">
        <v>2019</v>
      </c>
    </row>
    <row r="23" customHeight="1" spans="1:18">
      <c r="A23" s="8"/>
      <c r="B23" s="7">
        <v>141102</v>
      </c>
      <c r="C23" s="7" t="s">
        <v>25</v>
      </c>
      <c r="D23" s="7" t="s">
        <v>66</v>
      </c>
      <c r="E23" s="7" t="s">
        <v>68</v>
      </c>
      <c r="F23" s="7" t="s">
        <v>67</v>
      </c>
      <c r="G23" s="7" t="s">
        <v>69</v>
      </c>
      <c r="H23" s="7">
        <f>918.205-915.9</f>
        <v>2.30500000000006</v>
      </c>
      <c r="I23" s="7" t="s">
        <v>29</v>
      </c>
      <c r="J23" s="7" t="s">
        <v>30</v>
      </c>
      <c r="K23" s="7">
        <v>4</v>
      </c>
      <c r="L23" s="7" t="s">
        <v>31</v>
      </c>
      <c r="M23" s="7">
        <v>25.5</v>
      </c>
      <c r="N23" s="7">
        <v>22</v>
      </c>
      <c r="O23" s="7">
        <v>20</v>
      </c>
      <c r="P23" s="7">
        <v>80</v>
      </c>
      <c r="Q23" s="6">
        <v>2019</v>
      </c>
      <c r="R23" s="6">
        <v>2019</v>
      </c>
    </row>
    <row r="24" customHeight="1" spans="1:18">
      <c r="A24" s="8"/>
      <c r="B24" s="7">
        <v>141102</v>
      </c>
      <c r="C24" s="7" t="s">
        <v>25</v>
      </c>
      <c r="D24" s="7" t="s">
        <v>68</v>
      </c>
      <c r="E24" s="7" t="s">
        <v>70</v>
      </c>
      <c r="F24" s="7" t="s">
        <v>69</v>
      </c>
      <c r="G24" s="7" t="s">
        <v>71</v>
      </c>
      <c r="H24" s="7">
        <f>920.56-918.205</f>
        <v>2.3549999999999</v>
      </c>
      <c r="I24" s="7" t="s">
        <v>29</v>
      </c>
      <c r="J24" s="7" t="s">
        <v>30</v>
      </c>
      <c r="K24" s="7">
        <v>4</v>
      </c>
      <c r="L24" s="7" t="s">
        <v>31</v>
      </c>
      <c r="M24" s="7">
        <v>25.5</v>
      </c>
      <c r="N24" s="7">
        <v>22</v>
      </c>
      <c r="O24" s="7">
        <v>20</v>
      </c>
      <c r="P24" s="7">
        <v>80</v>
      </c>
      <c r="Q24" s="6">
        <v>2019</v>
      </c>
      <c r="R24" s="6">
        <v>2019</v>
      </c>
    </row>
    <row r="25" customHeight="1" spans="1:18">
      <c r="A25" s="8"/>
      <c r="B25" s="7">
        <v>141102</v>
      </c>
      <c r="C25" s="7" t="s">
        <v>25</v>
      </c>
      <c r="D25" s="7" t="s">
        <v>70</v>
      </c>
      <c r="E25" s="7" t="s">
        <v>72</v>
      </c>
      <c r="F25" s="7" t="s">
        <v>71</v>
      </c>
      <c r="G25" s="7" t="s">
        <v>73</v>
      </c>
      <c r="H25" s="7">
        <f>921.825-920.56</f>
        <v>1.2650000000001</v>
      </c>
      <c r="I25" s="7" t="s">
        <v>29</v>
      </c>
      <c r="J25" s="7" t="s">
        <v>30</v>
      </c>
      <c r="K25" s="7">
        <v>4</v>
      </c>
      <c r="L25" s="7" t="s">
        <v>31</v>
      </c>
      <c r="M25" s="7">
        <v>25.5</v>
      </c>
      <c r="N25" s="7">
        <v>22</v>
      </c>
      <c r="O25" s="7">
        <v>20</v>
      </c>
      <c r="P25" s="7">
        <v>80</v>
      </c>
      <c r="Q25" s="6">
        <v>2019</v>
      </c>
      <c r="R25" s="6">
        <v>2019</v>
      </c>
    </row>
    <row r="26" customHeight="1" spans="1:18">
      <c r="A26" s="8"/>
      <c r="B26" s="7">
        <v>141102</v>
      </c>
      <c r="C26" s="7" t="s">
        <v>25</v>
      </c>
      <c r="D26" s="7" t="s">
        <v>72</v>
      </c>
      <c r="E26" s="7" t="s">
        <v>74</v>
      </c>
      <c r="F26" s="7" t="s">
        <v>73</v>
      </c>
      <c r="G26" s="7" t="s">
        <v>75</v>
      </c>
      <c r="H26" s="7">
        <f>924.615-921.825</f>
        <v>2.78999999999996</v>
      </c>
      <c r="I26" s="7" t="s">
        <v>29</v>
      </c>
      <c r="J26" s="7" t="s">
        <v>30</v>
      </c>
      <c r="K26" s="7">
        <v>4</v>
      </c>
      <c r="L26" s="7" t="s">
        <v>31</v>
      </c>
      <c r="M26" s="7">
        <v>25.5</v>
      </c>
      <c r="N26" s="7">
        <v>22</v>
      </c>
      <c r="O26" s="7">
        <v>20</v>
      </c>
      <c r="P26" s="7">
        <v>80</v>
      </c>
      <c r="Q26" s="6">
        <v>2019</v>
      </c>
      <c r="R26" s="6">
        <v>2019</v>
      </c>
    </row>
    <row r="27" customHeight="1" spans="1:18">
      <c r="A27" s="9"/>
      <c r="B27" s="7">
        <v>141102</v>
      </c>
      <c r="C27" s="7" t="s">
        <v>25</v>
      </c>
      <c r="D27" s="7" t="s">
        <v>74</v>
      </c>
      <c r="E27" s="7" t="s">
        <v>76</v>
      </c>
      <c r="F27" s="7" t="s">
        <v>75</v>
      </c>
      <c r="G27" s="7" t="s">
        <v>77</v>
      </c>
      <c r="H27" s="7">
        <f>927.955-924.615</f>
        <v>3.34000000000003</v>
      </c>
      <c r="I27" s="7" t="s">
        <v>29</v>
      </c>
      <c r="J27" s="7" t="s">
        <v>30</v>
      </c>
      <c r="K27" s="7">
        <v>4</v>
      </c>
      <c r="L27" s="7" t="s">
        <v>31</v>
      </c>
      <c r="M27" s="7">
        <v>25.5</v>
      </c>
      <c r="N27" s="7">
        <v>22</v>
      </c>
      <c r="O27" s="7">
        <v>20</v>
      </c>
      <c r="P27" s="7">
        <v>80</v>
      </c>
      <c r="Q27" s="6">
        <v>2019</v>
      </c>
      <c r="R27" s="6">
        <v>2019</v>
      </c>
    </row>
  </sheetData>
  <mergeCells count="10">
    <mergeCell ref="A1:R1"/>
    <mergeCell ref="A2:B2"/>
    <mergeCell ref="D2:E2"/>
    <mergeCell ref="F2:G2"/>
    <mergeCell ref="I2:P2"/>
    <mergeCell ref="Q2:R2"/>
    <mergeCell ref="A4:A15"/>
    <mergeCell ref="A16:A27"/>
    <mergeCell ref="C2:C3"/>
    <mergeCell ref="H2:H3"/>
  </mergeCells>
  <pageMargins left="0.472222222222222" right="0.511805555555556" top="0.472222222222222" bottom="0.432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topLeftCell="A10" workbookViewId="0">
      <selection activeCell="H18" sqref="H18"/>
    </sheetView>
  </sheetViews>
  <sheetFormatPr defaultColWidth="7.63333333333333" defaultRowHeight="30" customHeight="1"/>
  <cols>
    <col min="1" max="1" width="15.125" style="1" customWidth="1"/>
    <col min="2" max="2" width="7.63333333333333" style="1" customWidth="1"/>
    <col min="3" max="3" width="7.375" style="1" customWidth="1"/>
    <col min="4" max="4" width="9.63333333333333" style="1" customWidth="1"/>
    <col min="5" max="5" width="11.1333333333333" style="1" customWidth="1"/>
    <col min="6" max="6" width="8.875" style="1" customWidth="1"/>
    <col min="7" max="7" width="9.63333333333333" style="1" customWidth="1"/>
    <col min="8" max="8" width="6.63333333333333" style="1" customWidth="1"/>
    <col min="9" max="9" width="4.63333333333333" style="1" customWidth="1"/>
    <col min="10" max="10" width="5.63333333333333" style="1" customWidth="1"/>
    <col min="11" max="11" width="4.63333333333333" style="1" customWidth="1"/>
    <col min="12" max="12" width="7.63333333333333" style="1" customWidth="1"/>
    <col min="13" max="13" width="5.75" style="1" customWidth="1"/>
    <col min="14" max="14" width="6.875" style="1" customWidth="1"/>
    <col min="15" max="15" width="9.5" style="1" customWidth="1"/>
    <col min="16" max="16" width="6" style="1" customWidth="1"/>
    <col min="17" max="17" width="5.5" style="1" customWidth="1"/>
    <col min="18" max="18" width="6.75" style="1" customWidth="1"/>
    <col min="19" max="16384" width="7.63333333333333" style="1" customWidth="1"/>
  </cols>
  <sheetData>
    <row r="1" s="1" customFormat="1" customHeight="1" spans="1:18">
      <c r="A1" s="2" t="s">
        <v>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customHeight="1" spans="1:18">
      <c r="A2" s="3" t="s">
        <v>1</v>
      </c>
      <c r="B2" s="3"/>
      <c r="C2" s="4" t="s">
        <v>2</v>
      </c>
      <c r="D2" s="3" t="s">
        <v>3</v>
      </c>
      <c r="E2" s="3"/>
      <c r="F2" s="3" t="s">
        <v>4</v>
      </c>
      <c r="G2" s="3"/>
      <c r="H2" s="3" t="s">
        <v>5</v>
      </c>
      <c r="I2" s="3" t="s">
        <v>6</v>
      </c>
      <c r="J2" s="3"/>
      <c r="K2" s="3"/>
      <c r="L2" s="3"/>
      <c r="M2" s="3"/>
      <c r="N2" s="3"/>
      <c r="O2" s="3"/>
      <c r="P2" s="3"/>
      <c r="Q2" s="3" t="s">
        <v>7</v>
      </c>
      <c r="R2" s="3"/>
    </row>
    <row r="3" s="1" customFormat="1" ht="40" customHeight="1" spans="1:18">
      <c r="A3" s="4" t="s">
        <v>8</v>
      </c>
      <c r="B3" s="4" t="s">
        <v>9</v>
      </c>
      <c r="C3" s="4"/>
      <c r="D3" s="4" t="s">
        <v>10</v>
      </c>
      <c r="E3" s="4" t="s">
        <v>11</v>
      </c>
      <c r="F3" s="4" t="s">
        <v>12</v>
      </c>
      <c r="G3" s="4" t="s">
        <v>13</v>
      </c>
      <c r="H3" s="3"/>
      <c r="I3" s="4" t="s">
        <v>14</v>
      </c>
      <c r="J3" s="4" t="s">
        <v>15</v>
      </c>
      <c r="K3" s="4" t="s">
        <v>16</v>
      </c>
      <c r="L3" s="3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4" t="s">
        <v>22</v>
      </c>
      <c r="R3" s="4" t="s">
        <v>23</v>
      </c>
    </row>
    <row r="4" s="1" customFormat="1" customHeight="1" spans="1:18">
      <c r="A4" s="5" t="s">
        <v>79</v>
      </c>
      <c r="B4" s="6">
        <v>141102</v>
      </c>
      <c r="C4" s="7" t="s">
        <v>25</v>
      </c>
      <c r="D4" s="6" t="s">
        <v>46</v>
      </c>
      <c r="E4" s="6" t="s">
        <v>46</v>
      </c>
      <c r="F4" s="6" t="s">
        <v>80</v>
      </c>
      <c r="G4" s="6" t="s">
        <v>81</v>
      </c>
      <c r="H4" s="6">
        <v>0.98</v>
      </c>
      <c r="I4" s="6" t="s">
        <v>82</v>
      </c>
      <c r="J4" s="6" t="s">
        <v>30</v>
      </c>
      <c r="K4" s="6">
        <v>2</v>
      </c>
      <c r="L4" s="7" t="s">
        <v>31</v>
      </c>
      <c r="M4" s="6">
        <v>12</v>
      </c>
      <c r="N4" s="6">
        <v>10.5</v>
      </c>
      <c r="O4" s="6">
        <v>10</v>
      </c>
      <c r="P4" s="6">
        <v>60</v>
      </c>
      <c r="Q4" s="6">
        <v>2019</v>
      </c>
      <c r="R4" s="6">
        <v>2019</v>
      </c>
    </row>
    <row r="5" s="1" customFormat="1" customHeight="1" spans="1:18">
      <c r="A5" s="8"/>
      <c r="B5" s="6">
        <v>141102</v>
      </c>
      <c r="C5" s="7" t="s">
        <v>25</v>
      </c>
      <c r="D5" s="6" t="s">
        <v>46</v>
      </c>
      <c r="E5" s="6" t="s">
        <v>83</v>
      </c>
      <c r="F5" s="6" t="s">
        <v>81</v>
      </c>
      <c r="G5" s="6" t="s">
        <v>84</v>
      </c>
      <c r="H5" s="6">
        <f>1.2-0.98</f>
        <v>0.22</v>
      </c>
      <c r="I5" s="6" t="s">
        <v>82</v>
      </c>
      <c r="J5" s="6" t="s">
        <v>30</v>
      </c>
      <c r="K5" s="6">
        <v>2</v>
      </c>
      <c r="L5" s="7" t="s">
        <v>31</v>
      </c>
      <c r="M5" s="6">
        <v>12</v>
      </c>
      <c r="N5" s="6">
        <v>10.5</v>
      </c>
      <c r="O5" s="6">
        <v>10</v>
      </c>
      <c r="P5" s="6">
        <v>60</v>
      </c>
      <c r="Q5" s="6">
        <v>2019</v>
      </c>
      <c r="R5" s="6">
        <v>2019</v>
      </c>
    </row>
    <row r="6" s="1" customFormat="1" customHeight="1" spans="1:18">
      <c r="A6" s="8"/>
      <c r="B6" s="6">
        <v>141102</v>
      </c>
      <c r="C6" s="7" t="s">
        <v>25</v>
      </c>
      <c r="D6" s="6" t="s">
        <v>83</v>
      </c>
      <c r="E6" s="6" t="s">
        <v>85</v>
      </c>
      <c r="F6" s="6" t="s">
        <v>84</v>
      </c>
      <c r="G6" s="6" t="s">
        <v>86</v>
      </c>
      <c r="H6" s="6">
        <f>2.91-1.2</f>
        <v>1.71</v>
      </c>
      <c r="I6" s="6" t="s">
        <v>82</v>
      </c>
      <c r="J6" s="6" t="s">
        <v>30</v>
      </c>
      <c r="K6" s="6">
        <v>2</v>
      </c>
      <c r="L6" s="7" t="s">
        <v>31</v>
      </c>
      <c r="M6" s="6">
        <v>12</v>
      </c>
      <c r="N6" s="6">
        <v>10.5</v>
      </c>
      <c r="O6" s="6">
        <v>10</v>
      </c>
      <c r="P6" s="6">
        <v>60</v>
      </c>
      <c r="Q6" s="6">
        <v>2019</v>
      </c>
      <c r="R6" s="6">
        <v>2019</v>
      </c>
    </row>
    <row r="7" s="1" customFormat="1" customHeight="1" spans="1:18">
      <c r="A7" s="8"/>
      <c r="B7" s="6">
        <v>141102</v>
      </c>
      <c r="C7" s="7" t="s">
        <v>25</v>
      </c>
      <c r="D7" s="6" t="s">
        <v>85</v>
      </c>
      <c r="E7" s="6" t="s">
        <v>44</v>
      </c>
      <c r="F7" s="6" t="s">
        <v>86</v>
      </c>
      <c r="G7" s="6" t="s">
        <v>87</v>
      </c>
      <c r="H7" s="6">
        <f>3.475-2.91</f>
        <v>0.565</v>
      </c>
      <c r="I7" s="6" t="s">
        <v>82</v>
      </c>
      <c r="J7" s="6" t="s">
        <v>30</v>
      </c>
      <c r="K7" s="6">
        <v>2</v>
      </c>
      <c r="L7" s="7" t="s">
        <v>31</v>
      </c>
      <c r="M7" s="6">
        <v>12</v>
      </c>
      <c r="N7" s="6">
        <v>10.5</v>
      </c>
      <c r="O7" s="6">
        <v>10</v>
      </c>
      <c r="P7" s="6">
        <v>60</v>
      </c>
      <c r="Q7" s="6">
        <v>2019</v>
      </c>
      <c r="R7" s="6">
        <v>2019</v>
      </c>
    </row>
    <row r="8" s="1" customFormat="1" customHeight="1" spans="1:18">
      <c r="A8" s="8"/>
      <c r="B8" s="6">
        <v>141102</v>
      </c>
      <c r="C8" s="7" t="s">
        <v>25</v>
      </c>
      <c r="D8" s="6" t="s">
        <v>44</v>
      </c>
      <c r="E8" s="6" t="s">
        <v>88</v>
      </c>
      <c r="F8" s="6" t="s">
        <v>87</v>
      </c>
      <c r="G8" s="6" t="s">
        <v>89</v>
      </c>
      <c r="H8" s="6">
        <f>3.57-3.475</f>
        <v>0.0949999999999998</v>
      </c>
      <c r="I8" s="6" t="s">
        <v>82</v>
      </c>
      <c r="J8" s="6" t="s">
        <v>30</v>
      </c>
      <c r="K8" s="6">
        <v>2</v>
      </c>
      <c r="L8" s="7" t="s">
        <v>31</v>
      </c>
      <c r="M8" s="6">
        <v>12</v>
      </c>
      <c r="N8" s="6">
        <v>10.5</v>
      </c>
      <c r="O8" s="6">
        <v>10</v>
      </c>
      <c r="P8" s="6">
        <v>60</v>
      </c>
      <c r="Q8" s="6">
        <v>2019</v>
      </c>
      <c r="R8" s="6">
        <v>2019</v>
      </c>
    </row>
    <row r="9" s="1" customFormat="1" customHeight="1" spans="1:18">
      <c r="A9" s="8"/>
      <c r="B9" s="6">
        <v>141102</v>
      </c>
      <c r="C9" s="7" t="s">
        <v>25</v>
      </c>
      <c r="D9" s="6" t="s">
        <v>88</v>
      </c>
      <c r="E9" s="6" t="s">
        <v>90</v>
      </c>
      <c r="F9" s="6" t="s">
        <v>89</v>
      </c>
      <c r="G9" s="6" t="s">
        <v>91</v>
      </c>
      <c r="H9" s="6">
        <f>5.517-3.57</f>
        <v>1.947</v>
      </c>
      <c r="I9" s="6" t="s">
        <v>82</v>
      </c>
      <c r="J9" s="6" t="s">
        <v>30</v>
      </c>
      <c r="K9" s="6">
        <v>2</v>
      </c>
      <c r="L9" s="7" t="s">
        <v>31</v>
      </c>
      <c r="M9" s="6">
        <v>12</v>
      </c>
      <c r="N9" s="6">
        <v>10.5</v>
      </c>
      <c r="O9" s="6">
        <v>10</v>
      </c>
      <c r="P9" s="6">
        <v>60</v>
      </c>
      <c r="Q9" s="6">
        <v>2019</v>
      </c>
      <c r="R9" s="6">
        <v>2019</v>
      </c>
    </row>
    <row r="10" s="1" customFormat="1" customHeight="1" spans="1:18">
      <c r="A10" s="8"/>
      <c r="B10" s="6">
        <v>141102</v>
      </c>
      <c r="C10" s="7" t="s">
        <v>25</v>
      </c>
      <c r="D10" s="6" t="s">
        <v>90</v>
      </c>
      <c r="E10" s="6" t="s">
        <v>92</v>
      </c>
      <c r="F10" s="6" t="s">
        <v>91</v>
      </c>
      <c r="G10" s="6" t="s">
        <v>93</v>
      </c>
      <c r="H10" s="6">
        <f>7.184-5.517</f>
        <v>1.667</v>
      </c>
      <c r="I10" s="6" t="s">
        <v>82</v>
      </c>
      <c r="J10" s="6" t="s">
        <v>30</v>
      </c>
      <c r="K10" s="6">
        <v>2</v>
      </c>
      <c r="L10" s="7" t="s">
        <v>31</v>
      </c>
      <c r="M10" s="6">
        <v>12</v>
      </c>
      <c r="N10" s="6">
        <v>10.5</v>
      </c>
      <c r="O10" s="6">
        <v>10</v>
      </c>
      <c r="P10" s="6">
        <v>60</v>
      </c>
      <c r="Q10" s="6">
        <v>2019</v>
      </c>
      <c r="R10" s="6">
        <v>2019</v>
      </c>
    </row>
    <row r="11" s="1" customFormat="1" customHeight="1" spans="1:18">
      <c r="A11" s="8"/>
      <c r="B11" s="6">
        <v>141102</v>
      </c>
      <c r="C11" s="7" t="s">
        <v>25</v>
      </c>
      <c r="D11" s="6" t="s">
        <v>92</v>
      </c>
      <c r="E11" s="6" t="s">
        <v>94</v>
      </c>
      <c r="F11" s="6" t="s">
        <v>93</v>
      </c>
      <c r="G11" s="6" t="s">
        <v>95</v>
      </c>
      <c r="H11" s="6">
        <f>10.13-7.184</f>
        <v>2.946</v>
      </c>
      <c r="I11" s="6" t="s">
        <v>82</v>
      </c>
      <c r="J11" s="6" t="s">
        <v>30</v>
      </c>
      <c r="K11" s="6">
        <v>2</v>
      </c>
      <c r="L11" s="7" t="s">
        <v>31</v>
      </c>
      <c r="M11" s="6">
        <v>12</v>
      </c>
      <c r="N11" s="6">
        <v>10.5</v>
      </c>
      <c r="O11" s="6">
        <v>10</v>
      </c>
      <c r="P11" s="6">
        <v>60</v>
      </c>
      <c r="Q11" s="6">
        <v>2019</v>
      </c>
      <c r="R11" s="6">
        <v>2019</v>
      </c>
    </row>
    <row r="12" s="1" customFormat="1" customHeight="1" spans="1:18">
      <c r="A12" s="8"/>
      <c r="B12" s="6">
        <v>141102</v>
      </c>
      <c r="C12" s="7" t="s">
        <v>25</v>
      </c>
      <c r="D12" s="6" t="s">
        <v>94</v>
      </c>
      <c r="E12" s="6" t="s">
        <v>96</v>
      </c>
      <c r="F12" s="6" t="s">
        <v>95</v>
      </c>
      <c r="G12" s="6" t="s">
        <v>97</v>
      </c>
      <c r="H12" s="6">
        <f>11.37-10.13</f>
        <v>1.24</v>
      </c>
      <c r="I12" s="6" t="s">
        <v>82</v>
      </c>
      <c r="J12" s="6" t="s">
        <v>30</v>
      </c>
      <c r="K12" s="6">
        <v>2</v>
      </c>
      <c r="L12" s="7" t="s">
        <v>31</v>
      </c>
      <c r="M12" s="6">
        <v>12</v>
      </c>
      <c r="N12" s="6">
        <v>10.5</v>
      </c>
      <c r="O12" s="6">
        <v>10</v>
      </c>
      <c r="P12" s="6">
        <v>60</v>
      </c>
      <c r="Q12" s="6">
        <v>2019</v>
      </c>
      <c r="R12" s="6">
        <v>2019</v>
      </c>
    </row>
    <row r="13" s="1" customFormat="1" customHeight="1" spans="1:18">
      <c r="A13" s="8"/>
      <c r="B13" s="6">
        <v>141124</v>
      </c>
      <c r="C13" s="7" t="s">
        <v>25</v>
      </c>
      <c r="D13" s="6" t="s">
        <v>96</v>
      </c>
      <c r="E13" s="6" t="s">
        <v>94</v>
      </c>
      <c r="F13" s="6" t="s">
        <v>97</v>
      </c>
      <c r="G13" s="6" t="s">
        <v>98</v>
      </c>
      <c r="H13" s="6">
        <f>11.55-11.37</f>
        <v>0.180000000000001</v>
      </c>
      <c r="I13" s="6" t="s">
        <v>82</v>
      </c>
      <c r="J13" s="6" t="s">
        <v>30</v>
      </c>
      <c r="K13" s="6">
        <v>2</v>
      </c>
      <c r="L13" s="7" t="s">
        <v>31</v>
      </c>
      <c r="M13" s="6">
        <v>12</v>
      </c>
      <c r="N13" s="6">
        <v>10.5</v>
      </c>
      <c r="O13" s="6">
        <v>10</v>
      </c>
      <c r="P13" s="6">
        <v>60</v>
      </c>
      <c r="Q13" s="6">
        <v>2019</v>
      </c>
      <c r="R13" s="6">
        <v>2019</v>
      </c>
    </row>
    <row r="14" s="1" customFormat="1" customHeight="1" spans="1:18">
      <c r="A14" s="8"/>
      <c r="B14" s="6">
        <v>141102</v>
      </c>
      <c r="C14" s="7" t="s">
        <v>25</v>
      </c>
      <c r="D14" s="6" t="s">
        <v>94</v>
      </c>
      <c r="E14" s="6" t="s">
        <v>99</v>
      </c>
      <c r="F14" s="6" t="s">
        <v>98</v>
      </c>
      <c r="G14" s="6" t="s">
        <v>100</v>
      </c>
      <c r="H14" s="6">
        <f>11.83-11.55</f>
        <v>0.279999999999999</v>
      </c>
      <c r="I14" s="6" t="s">
        <v>82</v>
      </c>
      <c r="J14" s="6" t="s">
        <v>30</v>
      </c>
      <c r="K14" s="6">
        <v>2</v>
      </c>
      <c r="L14" s="7" t="s">
        <v>31</v>
      </c>
      <c r="M14" s="6">
        <v>12</v>
      </c>
      <c r="N14" s="6">
        <v>10.5</v>
      </c>
      <c r="O14" s="6">
        <v>10</v>
      </c>
      <c r="P14" s="6">
        <v>60</v>
      </c>
      <c r="Q14" s="6">
        <v>2019</v>
      </c>
      <c r="R14" s="6">
        <v>2019</v>
      </c>
    </row>
    <row r="15" s="1" customFormat="1" customHeight="1" spans="1:18">
      <c r="A15" s="8"/>
      <c r="B15" s="6">
        <v>141124</v>
      </c>
      <c r="C15" s="7" t="s">
        <v>25</v>
      </c>
      <c r="D15" s="6" t="s">
        <v>99</v>
      </c>
      <c r="E15" s="6" t="s">
        <v>101</v>
      </c>
      <c r="F15" s="6" t="s">
        <v>100</v>
      </c>
      <c r="G15" s="6" t="s">
        <v>102</v>
      </c>
      <c r="H15" s="6">
        <f>13.23-11.83</f>
        <v>1.4</v>
      </c>
      <c r="I15" s="6" t="s">
        <v>82</v>
      </c>
      <c r="J15" s="6" t="s">
        <v>30</v>
      </c>
      <c r="K15" s="6">
        <v>2</v>
      </c>
      <c r="L15" s="7" t="s">
        <v>31</v>
      </c>
      <c r="M15" s="6">
        <v>12</v>
      </c>
      <c r="N15" s="6">
        <v>10.5</v>
      </c>
      <c r="O15" s="6">
        <v>10</v>
      </c>
      <c r="P15" s="6">
        <v>60</v>
      </c>
      <c r="Q15" s="6">
        <v>2019</v>
      </c>
      <c r="R15" s="6">
        <v>2019</v>
      </c>
    </row>
    <row r="16" s="1" customFormat="1" customHeight="1" spans="1:18">
      <c r="A16" s="8"/>
      <c r="B16" s="6">
        <v>141124</v>
      </c>
      <c r="C16" s="7" t="s">
        <v>25</v>
      </c>
      <c r="D16" s="6" t="s">
        <v>101</v>
      </c>
      <c r="E16" s="6" t="s">
        <v>103</v>
      </c>
      <c r="F16" s="6" t="s">
        <v>102</v>
      </c>
      <c r="G16" s="6" t="s">
        <v>104</v>
      </c>
      <c r="H16" s="6">
        <f>14.77-13.23</f>
        <v>1.54</v>
      </c>
      <c r="I16" s="6" t="s">
        <v>82</v>
      </c>
      <c r="J16" s="6" t="s">
        <v>30</v>
      </c>
      <c r="K16" s="6">
        <v>2</v>
      </c>
      <c r="L16" s="7" t="s">
        <v>31</v>
      </c>
      <c r="M16" s="6">
        <v>12</v>
      </c>
      <c r="N16" s="6">
        <v>10.5</v>
      </c>
      <c r="O16" s="6">
        <v>10</v>
      </c>
      <c r="P16" s="6">
        <v>60</v>
      </c>
      <c r="Q16" s="6">
        <v>2019</v>
      </c>
      <c r="R16" s="6">
        <v>2019</v>
      </c>
    </row>
    <row r="17" customHeight="1" spans="1:18">
      <c r="A17" s="9"/>
      <c r="B17" s="6">
        <v>141124</v>
      </c>
      <c r="C17" s="7" t="s">
        <v>25</v>
      </c>
      <c r="D17" s="6" t="s">
        <v>103</v>
      </c>
      <c r="E17" s="6" t="s">
        <v>105</v>
      </c>
      <c r="F17" s="6" t="s">
        <v>104</v>
      </c>
      <c r="G17" s="6" t="s">
        <v>106</v>
      </c>
      <c r="H17" s="6">
        <v>1.303</v>
      </c>
      <c r="I17" s="6" t="s">
        <v>82</v>
      </c>
      <c r="J17" s="6" t="s">
        <v>30</v>
      </c>
      <c r="K17" s="6">
        <v>2</v>
      </c>
      <c r="L17" s="7" t="s">
        <v>31</v>
      </c>
      <c r="M17" s="6">
        <v>12</v>
      </c>
      <c r="N17" s="6">
        <v>10.5</v>
      </c>
      <c r="O17" s="6">
        <v>10</v>
      </c>
      <c r="P17" s="6">
        <v>60</v>
      </c>
      <c r="Q17" s="6">
        <v>2019</v>
      </c>
      <c r="R17" s="6">
        <v>2019</v>
      </c>
    </row>
  </sheetData>
  <mergeCells count="9">
    <mergeCell ref="A1:R1"/>
    <mergeCell ref="A2:B2"/>
    <mergeCell ref="D2:E2"/>
    <mergeCell ref="F2:G2"/>
    <mergeCell ref="I2:P2"/>
    <mergeCell ref="Q2:R2"/>
    <mergeCell ref="A4:A17"/>
    <mergeCell ref="C2:C3"/>
    <mergeCell ref="H2:H3"/>
  </mergeCells>
  <printOptions horizontalCentered="1"/>
  <pageMargins left="0.511805555555556" right="0.472222222222222" top="0.393055555555556" bottom="0.354166666666667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主线</vt:lpstr>
      <vt:lpstr>连接线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日星照</cp:lastModifiedBy>
  <dcterms:created xsi:type="dcterms:W3CDTF">2023-05-12T11:15:00Z</dcterms:created>
  <dcterms:modified xsi:type="dcterms:W3CDTF">2025-10-31T08:40:28Z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AF50493C71FF4295B8550B705ED80C0F_13</vt:lpwstr>
  </property>
</Properties>
</file>